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bonniemotel/Desktop/"/>
    </mc:Choice>
  </mc:AlternateContent>
  <xr:revisionPtr revIDLastSave="0" documentId="13_ncr:1_{1C19F9BE-7F6C-3A4B-9F02-DACC37EBAC35}" xr6:coauthVersionLast="47" xr6:coauthVersionMax="47" xr10:uidLastSave="{00000000-0000-0000-0000-000000000000}"/>
  <bookViews>
    <workbookView xWindow="0" yWindow="500" windowWidth="28800" windowHeight="16400" xr2:uid="{00000000-000D-0000-FFFF-FFFF00000000}"/>
  </bookViews>
  <sheets>
    <sheet name="Sheet1" sheetId="1" r:id="rId1"/>
    <sheet name="Sheet2" sheetId="2" r:id="rId2"/>
    <sheet name="Sheet3" sheetId="3" r:id="rId3"/>
  </sheets>
  <definedNames>
    <definedName name="_xlnm._FilterDatabase" localSheetId="0" hidden="1">Sheet1!$A$6:$Y$49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 l="1"/>
  <c r="F48" i="1"/>
  <c r="F46" i="1"/>
  <c r="F45" i="1"/>
  <c r="F44" i="1"/>
  <c r="F43" i="1"/>
  <c r="E40" i="1"/>
  <c r="E39" i="1"/>
  <c r="F38" i="1"/>
  <c r="E38" i="1"/>
  <c r="F37" i="1"/>
  <c r="E37" i="1"/>
  <c r="F36" i="1"/>
  <c r="E36" i="1"/>
  <c r="F35" i="1"/>
  <c r="E35" i="1"/>
  <c r="E34" i="1"/>
  <c r="E33" i="1"/>
  <c r="E32" i="1"/>
  <c r="E31" i="1"/>
  <c r="E29" i="1"/>
  <c r="E27" i="1"/>
  <c r="E26" i="1"/>
  <c r="E25" i="1"/>
  <c r="F24" i="1"/>
  <c r="E23" i="1"/>
  <c r="F22" i="1"/>
  <c r="E22" i="1"/>
  <c r="E21" i="1"/>
  <c r="E20" i="1"/>
  <c r="E19" i="1"/>
  <c r="E17" i="1"/>
  <c r="E16" i="1"/>
  <c r="E15" i="1"/>
  <c r="E14" i="1"/>
  <c r="E13" i="1"/>
  <c r="E12" i="1"/>
  <c r="F11" i="1"/>
  <c r="E11" i="1"/>
  <c r="F9" i="1"/>
  <c r="E9" i="1"/>
  <c r="F8" i="1"/>
  <c r="E8" i="1"/>
  <c r="E7" i="1"/>
</calcChain>
</file>

<file path=xl/sharedStrings.xml><?xml version="1.0" encoding="utf-8"?>
<sst xmlns="http://schemas.openxmlformats.org/spreadsheetml/2006/main" count="183" uniqueCount="142">
  <si>
    <t>In order for your child to reach his or her potential in music, private instruction is highly recommended. The TE School District has a wealth of talented and motivating private instructors in the area.  Some will come to the home and are indicated with an*. There are several institutions and music stores that offer instruction on all instruments. They are indicated at the bottom of the list. This list of instructors has been compiled for your convenience. The Music Department, TEMPO and The TE School District do not recommend or endorse any of the specific instructors, schools or music stores.</t>
  </si>
  <si>
    <t>INSTRUMENT</t>
  </si>
  <si>
    <t>NAME</t>
  </si>
  <si>
    <t>PHONE</t>
  </si>
  <si>
    <t>CITY</t>
  </si>
  <si>
    <t>Email Address</t>
  </si>
  <si>
    <t>Website</t>
  </si>
  <si>
    <t>Baritone, French Horn, Trombone, Trumpet, Tuba</t>
  </si>
  <si>
    <t>John Shaw</t>
  </si>
  <si>
    <t>610-971-9378</t>
  </si>
  <si>
    <t>Wayne</t>
  </si>
  <si>
    <t>Cello, Beginning Piano</t>
  </si>
  <si>
    <t>Melissa Brun</t>
  </si>
  <si>
    <t>484-459-8369</t>
  </si>
  <si>
    <t>Devon</t>
  </si>
  <si>
    <t>Cello</t>
  </si>
  <si>
    <t>Stephen Framil</t>
  </si>
  <si>
    <t>610-716-5737</t>
  </si>
  <si>
    <t>Clarinet, Skype lessons available upon request.</t>
  </si>
  <si>
    <t>David Blumberg</t>
  </si>
  <si>
    <t>610-716-8258</t>
  </si>
  <si>
    <t>Bryn Mawr</t>
  </si>
  <si>
    <t>Clarinet, Flute, Saxophone</t>
  </si>
  <si>
    <t>Leslie Burnick</t>
  </si>
  <si>
    <t>610-888-5376</t>
  </si>
  <si>
    <t>West Chester</t>
  </si>
  <si>
    <t>Clarinet, Saxophone</t>
  </si>
  <si>
    <t>Richard Harris</t>
  </si>
  <si>
    <t>610-647-3542</t>
  </si>
  <si>
    <t>Malvern</t>
  </si>
  <si>
    <t>Dragan Petrovic*</t>
  </si>
  <si>
    <t>610-202-7163</t>
  </si>
  <si>
    <t>Clarinet, Flute, Saxophone, Jazz, Improv.</t>
  </si>
  <si>
    <t>Rob Stone*</t>
  </si>
  <si>
    <t>610-283-9714</t>
  </si>
  <si>
    <t>Radnor</t>
  </si>
  <si>
    <t>Flute, Piano</t>
  </si>
  <si>
    <t>Anita Giacone</t>
  </si>
  <si>
    <t>215-527-1973</t>
  </si>
  <si>
    <t>Havertown</t>
  </si>
  <si>
    <t>Flute</t>
  </si>
  <si>
    <t>Susan Shaw</t>
  </si>
  <si>
    <t>French Horn</t>
  </si>
  <si>
    <t>Karen Rubert</t>
  </si>
  <si>
    <t>610-647-2606</t>
  </si>
  <si>
    <t>Guitar</t>
  </si>
  <si>
    <t>Alex-Michael Alleva*</t>
  </si>
  <si>
    <t>484-868-2409</t>
  </si>
  <si>
    <t>Paoli</t>
  </si>
  <si>
    <t>Guitar, Bass, Ukulele</t>
  </si>
  <si>
    <t>Paul Pellegrini*</t>
  </si>
  <si>
    <t>610-506-3054</t>
  </si>
  <si>
    <t>Chesterbrook</t>
  </si>
  <si>
    <t>Harp</t>
  </si>
  <si>
    <t>Martha Clancy</t>
  </si>
  <si>
    <t>610-783-5686</t>
  </si>
  <si>
    <t>Oboe</t>
  </si>
  <si>
    <t>Terence Belzer</t>
  </si>
  <si>
    <t>610-574-0881</t>
  </si>
  <si>
    <t>Berwyn</t>
  </si>
  <si>
    <t>Percussion</t>
  </si>
  <si>
    <t>Ken Vogel</t>
  </si>
  <si>
    <t>610-283-7626</t>
  </si>
  <si>
    <t>kenvogeldrum@verizon.net</t>
  </si>
  <si>
    <t>Piano, Flute, Beginner Violin</t>
  </si>
  <si>
    <t>Jay Chadwick*</t>
  </si>
  <si>
    <t>610-220-4907</t>
  </si>
  <si>
    <t>Piano</t>
  </si>
  <si>
    <t>Ellen Boyar-Chung</t>
  </si>
  <si>
    <t>610-644-7028</t>
  </si>
  <si>
    <t>Linda Child</t>
  </si>
  <si>
    <t>610-716-7065</t>
  </si>
  <si>
    <t>Jane Heintzelman</t>
  </si>
  <si>
    <t>610-296-3428</t>
  </si>
  <si>
    <t>jbheintzelman@verizon.net</t>
  </si>
  <si>
    <t>Saxophone, Clarinet</t>
  </si>
  <si>
    <t>Andrew Urbina*</t>
  </si>
  <si>
    <t>484-368-2357</t>
  </si>
  <si>
    <t>2005 Conestoga Graduate</t>
  </si>
  <si>
    <t>String Bass, Bass</t>
  </si>
  <si>
    <t>Elizabeth Cochran</t>
  </si>
  <si>
    <t>610-322-0140</t>
  </si>
  <si>
    <t>Lizard@bee.net</t>
  </si>
  <si>
    <t>Trombone, Baritone</t>
  </si>
  <si>
    <t>Jerry Schauer*</t>
  </si>
  <si>
    <t>484-678-2970</t>
  </si>
  <si>
    <t>Trombone,Trumpet, Baritone, French Horn, Tuba</t>
  </si>
  <si>
    <t>Folkert H. Kadyk</t>
  </si>
  <si>
    <t>610-644-5687</t>
  </si>
  <si>
    <t>Violin, Viola</t>
  </si>
  <si>
    <t>Stephanie Greenberg</t>
  </si>
  <si>
    <t>610-644-3979</t>
  </si>
  <si>
    <t>Chestrbrk</t>
  </si>
  <si>
    <t>Violin</t>
  </si>
  <si>
    <t>Betsy Hirsch</t>
  </si>
  <si>
    <t>610-644-0366</t>
  </si>
  <si>
    <t>Alisa Seavey</t>
  </si>
  <si>
    <t>610-368-0478</t>
  </si>
  <si>
    <t>Voice</t>
  </si>
  <si>
    <t>Susan Dash</t>
  </si>
  <si>
    <t>484-620-2425</t>
  </si>
  <si>
    <t>Voice, Acting, Monologues</t>
  </si>
  <si>
    <t>Jennie Eisenhower</t>
  </si>
  <si>
    <t>610-220-8080</t>
  </si>
  <si>
    <t>Kate Mallon-Day</t>
  </si>
  <si>
    <t>610-613-8965</t>
  </si>
  <si>
    <t>Kim Russell</t>
  </si>
  <si>
    <t>610-696-3523</t>
  </si>
  <si>
    <t>Voice (women only)</t>
  </si>
  <si>
    <t>Melanie Sarakatsannis</t>
  </si>
  <si>
    <t>610-989-9992</t>
  </si>
  <si>
    <t>Music Stores and Schools who offer private music lessons. Contact them directly for more information:</t>
  </si>
  <si>
    <t>INSTRUMENTS TAUGHT</t>
  </si>
  <si>
    <t>Beam's School of Music</t>
  </si>
  <si>
    <t>610-647-3647</t>
  </si>
  <si>
    <t>Bass, Guitar, Piano, Keyboard, Voice, Percussion, Brass, Woodwinds, Strings</t>
  </si>
  <si>
    <t>Mainline School of Rock</t>
  </si>
  <si>
    <t>610-647-2900</t>
  </si>
  <si>
    <t>Guitar, Bass Guitar, Vocals, Keys, Drums, Performance</t>
  </si>
  <si>
    <t>Mobile Muisc Philly, LLC</t>
  </si>
  <si>
    <t>484-734-0551</t>
  </si>
  <si>
    <t>Bass, Guitar, Piano, Keyboard, Strings, Woodwinds</t>
  </si>
  <si>
    <t>Music &amp; Arts</t>
  </si>
  <si>
    <t>610-687-1721</t>
  </si>
  <si>
    <t>Guitar, Piano, Voice, Woodwinds, Brass, Strings, Percussion</t>
  </si>
  <si>
    <t>Sam Ash Music Stores</t>
  </si>
  <si>
    <t>610-265-6444</t>
  </si>
  <si>
    <t>King of Prussia</t>
  </si>
  <si>
    <t>Brass, Guitar, Percussion, Piano, Strings, Voice, Woodwinds</t>
  </si>
  <si>
    <t>samashmusic.com</t>
  </si>
  <si>
    <t>The Music Workshop</t>
  </si>
  <si>
    <t>610-240-0505</t>
  </si>
  <si>
    <t>Guitar, Bass, Ukulele, Voice, Piano, Drums, Violin, Viola, Cello</t>
  </si>
  <si>
    <t>Wayne Art Center</t>
  </si>
  <si>
    <t>610-688-3553</t>
  </si>
  <si>
    <t>Violin, Guitar, Piano, Double Bass, Cello, Flute, Viola &amp; Voice</t>
  </si>
  <si>
    <t>Christine Watts</t>
  </si>
  <si>
    <t>11christinew@gmail.com</t>
  </si>
  <si>
    <t>elisamuzzflute@gmail.com</t>
  </si>
  <si>
    <t>Elisa Muzzillo</t>
  </si>
  <si>
    <t>856-404-3793</t>
  </si>
  <si>
    <t>www.elisamuzzillo.com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</si>
</sst>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name val="Arial"/>
      <family val="2"/>
    </font>
    <font>
      <i/>
      <sz val="12"/>
      <name val="Arial"/>
      <family val="2"/>
    </font>
    <font>
      <sz val="10"/>
      <name val="Arial"/>
      <family val="2"/>
    </font>
    <font>
      <b/>
      <sz val="11"/>
      <name val="Arial"/>
      <family val="2"/>
    </font>
    <font>
      <sz val="11"/>
      <name val="Arial"/>
      <family val="2"/>
    </font>
    <font>
      <u/>
      <sz val="11"/>
      <color rgb="FF0000D4"/>
      <name val="Arial"/>
      <family val="2"/>
    </font>
    <font>
      <sz val="11"/>
      <color rgb="FF0000D4"/>
      <name val="Arial"/>
      <family val="2"/>
    </font>
    <font>
      <u/>
      <sz val="10"/>
      <color rgb="FF0000D4"/>
      <name val="Arial"/>
      <family val="2"/>
    </font>
    <font>
      <u/>
      <sz val="10"/>
      <color rgb="FF0000D4"/>
      <name val="Arial"/>
      <family val="2"/>
    </font>
    <font>
      <sz val="9"/>
      <name val="Arial"/>
      <family val="2"/>
    </font>
    <font>
      <b/>
      <i/>
      <sz val="11"/>
      <name val="Arial"/>
      <family val="2"/>
    </font>
    <font>
      <u/>
      <sz val="11"/>
      <color rgb="FF0000D4"/>
      <name val="Arial"/>
      <family val="2"/>
    </font>
    <font>
      <u/>
      <sz val="11"/>
      <color rgb="FF0000D4"/>
      <name val="Arial"/>
      <family val="2"/>
    </font>
    <font>
      <u/>
      <sz val="10"/>
      <color theme="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4" fillId="0" borderId="0" applyNumberFormat="0" applyFill="0" applyBorder="0" applyAlignment="0" applyProtection="0"/>
  </cellStyleXfs>
  <cellXfs count="44">
    <xf numFmtId="0" fontId="0" fillId="0" borderId="0" xfId="0" applyFont="1" applyAlignment="1"/>
    <xf numFmtId="0" fontId="1" fillId="0" borderId="0" xfId="0" applyFont="1"/>
    <xf numFmtId="0" fontId="1" fillId="0" borderId="6" xfId="0" applyFont="1" applyBorder="1" applyAlignment="1">
      <alignment wrapText="1"/>
    </xf>
    <xf numFmtId="0" fontId="1" fillId="0" borderId="7" xfId="0" applyFont="1" applyBorder="1" applyAlignment="1">
      <alignment wrapText="1"/>
    </xf>
    <xf numFmtId="0" fontId="1" fillId="0" borderId="5" xfId="0" applyFont="1" applyBorder="1"/>
    <xf numFmtId="0" fontId="4" fillId="0" borderId="8" xfId="0" applyFont="1" applyBorder="1" applyAlignment="1">
      <alignment vertical="center"/>
    </xf>
    <xf numFmtId="0" fontId="5" fillId="0" borderId="8" xfId="0" applyFont="1" applyBorder="1" applyAlignment="1">
      <alignment vertical="center" wrapText="1"/>
    </xf>
    <xf numFmtId="0" fontId="5" fillId="0" borderId="8" xfId="0" applyFont="1" applyBorder="1" applyAlignment="1">
      <alignment vertical="center"/>
    </xf>
    <xf numFmtId="0" fontId="6" fillId="0" borderId="8" xfId="0" applyFont="1" applyBorder="1" applyAlignment="1">
      <alignment horizontal="left" vertical="center"/>
    </xf>
    <xf numFmtId="0" fontId="5" fillId="0" borderId="8" xfId="0" applyFont="1" applyBorder="1" applyAlignment="1">
      <alignment horizontal="left" vertical="center"/>
    </xf>
    <xf numFmtId="0" fontId="7" fillId="0" borderId="8" xfId="0" applyFont="1" applyBorder="1" applyAlignment="1">
      <alignment horizontal="left" vertical="center"/>
    </xf>
    <xf numFmtId="0" fontId="5" fillId="2" borderId="8" xfId="0" applyFont="1" applyFill="1" applyBorder="1" applyAlignment="1">
      <alignment vertical="center"/>
    </xf>
    <xf numFmtId="0" fontId="8" fillId="0" borderId="8" xfId="0" applyFont="1" applyBorder="1" applyAlignment="1">
      <alignment horizontal="left" vertical="center"/>
    </xf>
    <xf numFmtId="0" fontId="5" fillId="0" borderId="8" xfId="0" applyFont="1" applyBorder="1" applyAlignment="1">
      <alignment vertical="center" wrapText="1"/>
    </xf>
    <xf numFmtId="0" fontId="5" fillId="0" borderId="8" xfId="0" applyFont="1" applyBorder="1" applyAlignment="1">
      <alignment vertical="center"/>
    </xf>
    <xf numFmtId="0" fontId="9" fillId="0" borderId="8" xfId="0" applyFont="1" applyBorder="1" applyAlignment="1">
      <alignment horizontal="left" vertical="center"/>
    </xf>
    <xf numFmtId="0" fontId="5" fillId="0" borderId="8" xfId="0" applyFont="1" applyBorder="1"/>
    <xf numFmtId="0" fontId="1" fillId="0" borderId="0" xfId="0" applyFont="1" applyAlignment="1">
      <alignment horizontal="left" vertical="center"/>
    </xf>
    <xf numFmtId="0" fontId="10" fillId="0" borderId="0" xfId="0" applyFont="1"/>
    <xf numFmtId="0" fontId="1" fillId="0" borderId="5"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lignment vertical="center"/>
    </xf>
    <xf numFmtId="0" fontId="10" fillId="0" borderId="8" xfId="0" applyFont="1" applyBorder="1" applyAlignment="1">
      <alignment vertical="center"/>
    </xf>
    <xf numFmtId="0" fontId="1" fillId="0" borderId="8" xfId="0" applyFont="1" applyBorder="1" applyAlignment="1">
      <alignment vertical="center"/>
    </xf>
    <xf numFmtId="0" fontId="13" fillId="0" borderId="8" xfId="0" applyFont="1" applyBorder="1" applyAlignment="1">
      <alignment vertical="center"/>
    </xf>
    <xf numFmtId="0" fontId="0" fillId="0" borderId="0" xfId="0" applyFont="1" applyAlignment="1"/>
    <xf numFmtId="0" fontId="14" fillId="0" borderId="0" xfId="1" applyAlignment="1"/>
    <xf numFmtId="0" fontId="15" fillId="0" borderId="8" xfId="0" applyFont="1" applyBorder="1" applyAlignment="1">
      <alignment vertical="center" wrapText="1"/>
    </xf>
    <xf numFmtId="0" fontId="15" fillId="0" borderId="8" xfId="0" applyFont="1" applyBorder="1" applyAlignment="1">
      <alignment vertical="center"/>
    </xf>
    <xf numFmtId="0" fontId="4" fillId="0" borderId="9" xfId="0" applyFont="1" applyBorder="1" applyAlignment="1">
      <alignment horizontal="left" vertical="center"/>
    </xf>
    <xf numFmtId="0" fontId="3" fillId="0" borderId="10" xfId="0" applyFont="1" applyBorder="1"/>
    <xf numFmtId="0" fontId="11" fillId="0" borderId="4" xfId="0" applyFont="1" applyBorder="1" applyAlignment="1">
      <alignment horizontal="left" vertical="center" wrapText="1"/>
    </xf>
    <xf numFmtId="0" fontId="0" fillId="0" borderId="0" xfId="0" applyFont="1" applyAlignment="1"/>
    <xf numFmtId="0" fontId="2" fillId="0" borderId="1" xfId="0" applyFont="1" applyBorder="1" applyAlignment="1">
      <alignment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10" fillId="0" borderId="9" xfId="0" applyFont="1" applyBorder="1" applyAlignment="1">
      <alignment horizontal="left" vertical="center" wrapText="1"/>
    </xf>
    <xf numFmtId="0" fontId="14" fillId="0" borderId="8" xfId="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lisamuzzill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2"/>
  <sheetViews>
    <sheetView tabSelected="1" workbookViewId="0">
      <selection activeCell="F19" sqref="F19"/>
    </sheetView>
  </sheetViews>
  <sheetFormatPr baseColWidth="10" defaultColWidth="14.5" defaultRowHeight="15" customHeight="1" x14ac:dyDescent="0.15"/>
  <cols>
    <col min="1" max="1" width="41.83203125" customWidth="1"/>
    <col min="2" max="2" width="23.83203125" customWidth="1"/>
    <col min="3" max="3" width="16.5" customWidth="1"/>
    <col min="4" max="4" width="16.33203125" customWidth="1"/>
    <col min="5" max="5" width="30.83203125" customWidth="1"/>
    <col min="6" max="6" width="35" customWidth="1"/>
    <col min="7" max="9" width="20.6640625" customWidth="1"/>
    <col min="10" max="16" width="8.83203125" customWidth="1"/>
    <col min="17" max="25" width="10" customWidth="1"/>
  </cols>
  <sheetData>
    <row r="1" spans="1:25" ht="21.75" customHeight="1" x14ac:dyDescent="0.15">
      <c r="A1" s="37" t="s">
        <v>0</v>
      </c>
      <c r="B1" s="38"/>
      <c r="C1" s="38"/>
      <c r="D1" s="38"/>
      <c r="E1" s="38"/>
      <c r="F1" s="39"/>
      <c r="G1" s="1"/>
      <c r="H1" s="1"/>
      <c r="I1" s="1"/>
      <c r="J1" s="1"/>
      <c r="K1" s="1"/>
      <c r="L1" s="1"/>
      <c r="M1" s="1"/>
      <c r="N1" s="1"/>
      <c r="O1" s="1"/>
      <c r="P1" s="1"/>
      <c r="Q1" s="1"/>
      <c r="R1" s="1"/>
      <c r="S1" s="1"/>
      <c r="T1" s="1"/>
      <c r="U1" s="1"/>
      <c r="V1" s="1"/>
      <c r="W1" s="1"/>
      <c r="X1" s="1"/>
      <c r="Y1" s="1"/>
    </row>
    <row r="2" spans="1:25" ht="21.75" customHeight="1" x14ac:dyDescent="0.15">
      <c r="A2" s="40"/>
      <c r="B2" s="36"/>
      <c r="C2" s="36"/>
      <c r="D2" s="36"/>
      <c r="E2" s="36"/>
      <c r="F2" s="41"/>
      <c r="G2" s="1"/>
      <c r="H2" s="1"/>
      <c r="I2" s="1"/>
      <c r="J2" s="1"/>
      <c r="K2" s="1"/>
      <c r="L2" s="1"/>
      <c r="M2" s="1"/>
      <c r="N2" s="1"/>
      <c r="O2" s="1"/>
      <c r="P2" s="1"/>
      <c r="Q2" s="1"/>
      <c r="R2" s="1"/>
      <c r="S2" s="1"/>
      <c r="T2" s="1"/>
      <c r="U2" s="1"/>
      <c r="V2" s="1"/>
      <c r="W2" s="1"/>
      <c r="X2" s="1"/>
      <c r="Y2" s="1"/>
    </row>
    <row r="3" spans="1:25" ht="21.75" customHeight="1" x14ac:dyDescent="0.15">
      <c r="A3" s="40"/>
      <c r="B3" s="36"/>
      <c r="C3" s="36"/>
      <c r="D3" s="36"/>
      <c r="E3" s="36"/>
      <c r="F3" s="41"/>
      <c r="G3" s="1"/>
      <c r="H3" s="1"/>
      <c r="I3" s="1"/>
      <c r="J3" s="1"/>
      <c r="K3" s="1"/>
      <c r="L3" s="1"/>
      <c r="M3" s="1"/>
      <c r="N3" s="1"/>
      <c r="O3" s="1"/>
      <c r="P3" s="1"/>
      <c r="Q3" s="1"/>
      <c r="R3" s="1"/>
      <c r="S3" s="1"/>
      <c r="T3" s="1"/>
      <c r="U3" s="1"/>
      <c r="V3" s="1"/>
      <c r="W3" s="1"/>
      <c r="X3" s="1"/>
      <c r="Y3" s="1"/>
    </row>
    <row r="4" spans="1:25" ht="21.75" customHeight="1" x14ac:dyDescent="0.15">
      <c r="A4" s="40"/>
      <c r="B4" s="36"/>
      <c r="C4" s="36"/>
      <c r="D4" s="36"/>
      <c r="E4" s="36"/>
      <c r="F4" s="41"/>
      <c r="G4" s="1"/>
      <c r="H4" s="1"/>
      <c r="I4" s="1"/>
      <c r="J4" s="1"/>
      <c r="K4" s="1"/>
      <c r="L4" s="1"/>
      <c r="M4" s="1"/>
      <c r="N4" s="1"/>
      <c r="O4" s="1"/>
      <c r="P4" s="1"/>
      <c r="Q4" s="1"/>
      <c r="R4" s="1"/>
      <c r="S4" s="1"/>
      <c r="T4" s="1"/>
      <c r="U4" s="1"/>
      <c r="V4" s="1"/>
      <c r="W4" s="1"/>
      <c r="X4" s="1"/>
      <c r="Y4" s="1"/>
    </row>
    <row r="5" spans="1:25" ht="19.5" customHeight="1" x14ac:dyDescent="0.15">
      <c r="A5" s="2"/>
      <c r="B5" s="3"/>
      <c r="C5" s="3"/>
      <c r="D5" s="3"/>
      <c r="E5" s="3"/>
      <c r="F5" s="4"/>
      <c r="G5" s="1"/>
      <c r="H5" s="1"/>
      <c r="I5" s="1"/>
      <c r="J5" s="1"/>
      <c r="K5" s="1"/>
      <c r="L5" s="1"/>
      <c r="M5" s="1"/>
      <c r="N5" s="1"/>
      <c r="O5" s="1"/>
      <c r="P5" s="1"/>
      <c r="Q5" s="1"/>
      <c r="R5" s="1"/>
      <c r="S5" s="1"/>
      <c r="T5" s="1"/>
      <c r="U5" s="1"/>
      <c r="V5" s="1"/>
      <c r="W5" s="1"/>
      <c r="X5" s="1"/>
      <c r="Y5" s="1"/>
    </row>
    <row r="6" spans="1:25" ht="27.75" customHeight="1" x14ac:dyDescent="0.15">
      <c r="A6" s="5" t="s">
        <v>1</v>
      </c>
      <c r="B6" s="5" t="s">
        <v>2</v>
      </c>
      <c r="C6" s="5" t="s">
        <v>3</v>
      </c>
      <c r="D6" s="5" t="s">
        <v>4</v>
      </c>
      <c r="E6" s="5" t="s">
        <v>5</v>
      </c>
      <c r="F6" s="5" t="s">
        <v>6</v>
      </c>
      <c r="G6" s="1"/>
      <c r="H6" s="1"/>
      <c r="I6" s="1"/>
      <c r="J6" s="1"/>
      <c r="K6" s="1"/>
      <c r="L6" s="1"/>
      <c r="M6" s="1"/>
      <c r="N6" s="1"/>
      <c r="O6" s="1"/>
      <c r="P6" s="1"/>
      <c r="Q6" s="1"/>
      <c r="R6" s="1"/>
      <c r="S6" s="1"/>
      <c r="T6" s="1"/>
      <c r="U6" s="1"/>
      <c r="V6" s="1"/>
      <c r="W6" s="1"/>
      <c r="X6" s="1"/>
      <c r="Y6" s="1"/>
    </row>
    <row r="7" spans="1:25" ht="25.5" customHeight="1" x14ac:dyDescent="0.15">
      <c r="A7" s="6" t="s">
        <v>7</v>
      </c>
      <c r="B7" s="7" t="s">
        <v>8</v>
      </c>
      <c r="C7" s="7" t="s">
        <v>9</v>
      </c>
      <c r="D7" s="7" t="s">
        <v>10</v>
      </c>
      <c r="E7" s="8" t="str">
        <f>HYPERLINK("mailto:jms5646@gmail.com","jms5646@gmail.com")</f>
        <v>jms5646@gmail.com</v>
      </c>
      <c r="F7" s="9"/>
      <c r="G7" s="1"/>
      <c r="H7" s="1"/>
      <c r="I7" s="1"/>
      <c r="J7" s="1"/>
      <c r="K7" s="1"/>
      <c r="L7" s="1"/>
      <c r="M7" s="1"/>
      <c r="N7" s="1"/>
      <c r="O7" s="1"/>
      <c r="P7" s="1"/>
      <c r="Q7" s="1"/>
      <c r="R7" s="1"/>
      <c r="S7" s="1"/>
      <c r="T7" s="1"/>
      <c r="U7" s="1"/>
      <c r="V7" s="1"/>
      <c r="W7" s="1"/>
      <c r="X7" s="1"/>
      <c r="Y7" s="1"/>
    </row>
    <row r="8" spans="1:25" ht="25.5" customHeight="1" x14ac:dyDescent="0.15">
      <c r="A8" s="6" t="s">
        <v>11</v>
      </c>
      <c r="B8" s="7" t="s">
        <v>12</v>
      </c>
      <c r="C8" s="7" t="s">
        <v>13</v>
      </c>
      <c r="D8" s="7" t="s">
        <v>14</v>
      </c>
      <c r="E8" s="8" t="str">
        <f>HYPERLINK("mailto:cellogal514@aol.com","MelissaABrun@gmail.com")</f>
        <v>MelissaABrun@gmail.com</v>
      </c>
      <c r="F8" s="8" t="str">
        <f>HYPERLINK("http://www.melissabrun.com/","www.melissabrun.com")</f>
        <v>www.melissabrun.com</v>
      </c>
      <c r="G8" s="1"/>
      <c r="H8" s="1"/>
      <c r="I8" s="1"/>
      <c r="J8" s="1"/>
      <c r="K8" s="1"/>
      <c r="L8" s="1"/>
      <c r="M8" s="1"/>
      <c r="N8" s="1"/>
      <c r="O8" s="1"/>
      <c r="P8" s="1"/>
      <c r="Q8" s="1"/>
      <c r="R8" s="1"/>
      <c r="S8" s="1"/>
      <c r="T8" s="1"/>
      <c r="U8" s="1"/>
      <c r="V8" s="1"/>
      <c r="W8" s="1"/>
      <c r="X8" s="1"/>
      <c r="Y8" s="1"/>
    </row>
    <row r="9" spans="1:25" ht="25.5" customHeight="1" x14ac:dyDescent="0.15">
      <c r="A9" s="6" t="s">
        <v>15</v>
      </c>
      <c r="B9" s="7" t="s">
        <v>16</v>
      </c>
      <c r="C9" s="7" t="s">
        <v>17</v>
      </c>
      <c r="D9" s="7" t="s">
        <v>10</v>
      </c>
      <c r="E9" s="8" t="str">
        <f>HYPERLINK("mailto:sframil@aol.com","sframil@aol.com")</f>
        <v>sframil@aol.com</v>
      </c>
      <c r="F9" s="8" t="str">
        <f>HYPERLINK("http://www.stephenframil.com/","www.stephenframil.com")</f>
        <v>www.stephenframil.com</v>
      </c>
      <c r="G9" s="1"/>
      <c r="H9" s="1"/>
      <c r="I9" s="1"/>
      <c r="J9" s="1"/>
      <c r="K9" s="1"/>
      <c r="L9" s="1"/>
      <c r="M9" s="1"/>
      <c r="N9" s="1"/>
      <c r="O9" s="1"/>
      <c r="P9" s="1"/>
      <c r="Q9" s="1"/>
      <c r="R9" s="1"/>
      <c r="S9" s="1"/>
      <c r="T9" s="1"/>
      <c r="U9" s="1"/>
      <c r="V9" s="1"/>
      <c r="W9" s="1"/>
      <c r="X9" s="1"/>
      <c r="Y9" s="1"/>
    </row>
    <row r="10" spans="1:25" s="29" customFormat="1" ht="25.5" customHeight="1" x14ac:dyDescent="0.15">
      <c r="A10" s="13" t="s">
        <v>15</v>
      </c>
      <c r="B10" s="14" t="s">
        <v>136</v>
      </c>
      <c r="C10" s="14"/>
      <c r="D10" s="14"/>
      <c r="E10" s="30" t="s">
        <v>137</v>
      </c>
      <c r="F10" s="8"/>
      <c r="G10" s="1"/>
      <c r="H10" s="1"/>
      <c r="I10" s="1"/>
      <c r="J10" s="1"/>
      <c r="K10" s="1"/>
      <c r="L10" s="1"/>
      <c r="M10" s="1"/>
      <c r="N10" s="1"/>
      <c r="O10" s="1"/>
      <c r="P10" s="1"/>
      <c r="Q10" s="1"/>
      <c r="R10" s="1"/>
      <c r="S10" s="1"/>
      <c r="T10" s="1"/>
      <c r="U10" s="1"/>
      <c r="V10" s="1"/>
      <c r="W10" s="1"/>
      <c r="X10" s="1"/>
      <c r="Y10" s="1"/>
    </row>
    <row r="11" spans="1:25" ht="25.5" customHeight="1" x14ac:dyDescent="0.15">
      <c r="A11" s="6" t="s">
        <v>18</v>
      </c>
      <c r="B11" s="7" t="s">
        <v>19</v>
      </c>
      <c r="C11" s="7" t="s">
        <v>20</v>
      </c>
      <c r="D11" s="7" t="s">
        <v>21</v>
      </c>
      <c r="E11" s="8" t="str">
        <f>HYPERLINK("mailto:davidcblumberg@gmail.com","davidcblumberg@gmail.com")</f>
        <v>davidcblumberg@gmail.com</v>
      </c>
      <c r="F11" s="8" t="str">
        <f>HYPERLINK("http://www.mytempomusic.com/","www.mytempomusic.com")</f>
        <v>www.mytempomusic.com</v>
      </c>
      <c r="G11" s="1"/>
      <c r="H11" s="1"/>
      <c r="I11" s="1"/>
      <c r="J11" s="1"/>
      <c r="K11" s="1"/>
      <c r="L11" s="1"/>
      <c r="M11" s="1"/>
      <c r="N11" s="1"/>
      <c r="O11" s="1"/>
      <c r="P11" s="1"/>
      <c r="Q11" s="1"/>
      <c r="R11" s="1"/>
      <c r="S11" s="1"/>
      <c r="T11" s="1"/>
      <c r="U11" s="1"/>
      <c r="V11" s="1"/>
      <c r="W11" s="1"/>
      <c r="X11" s="1"/>
      <c r="Y11" s="1"/>
    </row>
    <row r="12" spans="1:25" ht="25.5" customHeight="1" x14ac:dyDescent="0.15">
      <c r="A12" s="6" t="s">
        <v>22</v>
      </c>
      <c r="B12" s="7" t="s">
        <v>23</v>
      </c>
      <c r="C12" s="7" t="s">
        <v>24</v>
      </c>
      <c r="D12" s="7" t="s">
        <v>25</v>
      </c>
      <c r="E12" s="8" t="str">
        <f>HYPERLINK("mailto:musician12858@aol.com","musician12858@aol.com")</f>
        <v>musician12858@aol.com</v>
      </c>
      <c r="F12" s="9"/>
      <c r="G12" s="1"/>
      <c r="H12" s="1"/>
      <c r="I12" s="1"/>
      <c r="J12" s="1"/>
      <c r="K12" s="1"/>
      <c r="L12" s="1"/>
      <c r="M12" s="1"/>
      <c r="N12" s="1"/>
      <c r="O12" s="1"/>
      <c r="P12" s="1"/>
      <c r="Q12" s="1"/>
      <c r="R12" s="1"/>
      <c r="S12" s="1"/>
      <c r="T12" s="1"/>
      <c r="U12" s="1"/>
      <c r="V12" s="1"/>
      <c r="W12" s="1"/>
      <c r="X12" s="1"/>
      <c r="Y12" s="1"/>
    </row>
    <row r="13" spans="1:25" ht="25.5" customHeight="1" x14ac:dyDescent="0.15">
      <c r="A13" s="6" t="s">
        <v>26</v>
      </c>
      <c r="B13" s="7" t="s">
        <v>27</v>
      </c>
      <c r="C13" s="7" t="s">
        <v>28</v>
      </c>
      <c r="D13" s="7" t="s">
        <v>29</v>
      </c>
      <c r="E13" s="8" t="str">
        <f>HYPERLINK("mailto:harrisr2056@hotmail.com","harrisr2056@hotmail.com")</f>
        <v>harrisr2056@hotmail.com</v>
      </c>
      <c r="F13" s="9"/>
      <c r="G13" s="1"/>
      <c r="H13" s="1"/>
      <c r="I13" s="1"/>
      <c r="J13" s="1"/>
      <c r="K13" s="1"/>
      <c r="L13" s="1"/>
      <c r="M13" s="1"/>
      <c r="N13" s="1"/>
      <c r="O13" s="1"/>
      <c r="P13" s="1"/>
      <c r="Q13" s="1"/>
      <c r="R13" s="1"/>
      <c r="S13" s="1"/>
      <c r="T13" s="1"/>
      <c r="U13" s="1"/>
      <c r="V13" s="1"/>
      <c r="W13" s="1"/>
      <c r="X13" s="1"/>
      <c r="Y13" s="1"/>
    </row>
    <row r="14" spans="1:25" ht="25.5" customHeight="1" x14ac:dyDescent="0.15">
      <c r="A14" s="6" t="s">
        <v>26</v>
      </c>
      <c r="B14" s="7" t="s">
        <v>30</v>
      </c>
      <c r="C14" s="7" t="s">
        <v>31</v>
      </c>
      <c r="D14" s="7" t="s">
        <v>25</v>
      </c>
      <c r="E14" s="8" t="str">
        <f>HYPERLINK("mailto:chupinsky@gmail.com","chupinsky@gmail.com")</f>
        <v>chupinsky@gmail.com</v>
      </c>
      <c r="F14" s="9"/>
      <c r="G14" s="1"/>
      <c r="H14" s="1"/>
      <c r="I14" s="1"/>
      <c r="J14" s="1"/>
      <c r="K14" s="1"/>
      <c r="L14" s="1"/>
      <c r="M14" s="1"/>
      <c r="N14" s="1"/>
      <c r="O14" s="1"/>
      <c r="P14" s="1"/>
      <c r="Q14" s="1"/>
      <c r="R14" s="1"/>
      <c r="S14" s="1"/>
      <c r="T14" s="1"/>
      <c r="U14" s="1"/>
      <c r="V14" s="1"/>
      <c r="W14" s="1"/>
      <c r="X14" s="1"/>
      <c r="Y14" s="1"/>
    </row>
    <row r="15" spans="1:25" ht="25.5" customHeight="1" x14ac:dyDescent="0.15">
      <c r="A15" s="6" t="s">
        <v>32</v>
      </c>
      <c r="B15" s="7" t="s">
        <v>33</v>
      </c>
      <c r="C15" s="7" t="s">
        <v>34</v>
      </c>
      <c r="D15" s="7" t="s">
        <v>35</v>
      </c>
      <c r="E15" s="8" t="str">
        <f>HYPERLINK("mailto:robkstone@comcast.net","robkstone@comcast.net")</f>
        <v>robkstone@comcast.net</v>
      </c>
      <c r="F15" s="9"/>
      <c r="G15" s="1"/>
      <c r="H15" s="1"/>
      <c r="I15" s="1"/>
      <c r="J15" s="1"/>
      <c r="K15" s="1"/>
      <c r="L15" s="1"/>
      <c r="M15" s="1"/>
      <c r="N15" s="1"/>
      <c r="O15" s="1"/>
      <c r="P15" s="1"/>
      <c r="Q15" s="1"/>
      <c r="R15" s="1"/>
      <c r="S15" s="1"/>
      <c r="T15" s="1"/>
      <c r="U15" s="1"/>
      <c r="V15" s="1"/>
      <c r="W15" s="1"/>
      <c r="X15" s="1"/>
      <c r="Y15" s="1"/>
    </row>
    <row r="16" spans="1:25" ht="25.5" customHeight="1" x14ac:dyDescent="0.15">
      <c r="A16" s="6" t="s">
        <v>36</v>
      </c>
      <c r="B16" s="7" t="s">
        <v>37</v>
      </c>
      <c r="C16" s="7" t="s">
        <v>38</v>
      </c>
      <c r="D16" s="7" t="s">
        <v>39</v>
      </c>
      <c r="E16" s="8" t="str">
        <f>HYPERLINK("mailto:pianoarg7@gmail.com","pianoarg7@gmail.com")</f>
        <v>pianoarg7@gmail.com</v>
      </c>
      <c r="F16" s="9"/>
      <c r="G16" s="1"/>
      <c r="H16" s="1"/>
      <c r="I16" s="1"/>
      <c r="J16" s="1"/>
      <c r="K16" s="1"/>
      <c r="L16" s="1"/>
      <c r="M16" s="1"/>
      <c r="N16" s="1"/>
      <c r="O16" s="1"/>
      <c r="P16" s="1"/>
      <c r="Q16" s="1"/>
      <c r="R16" s="1"/>
      <c r="S16" s="1"/>
      <c r="T16" s="1"/>
      <c r="U16" s="1"/>
      <c r="V16" s="1"/>
      <c r="W16" s="1"/>
      <c r="X16" s="1"/>
      <c r="Y16" s="1"/>
    </row>
    <row r="17" spans="1:25" ht="25.5" customHeight="1" x14ac:dyDescent="0.15">
      <c r="A17" s="6" t="s">
        <v>40</v>
      </c>
      <c r="B17" s="7" t="s">
        <v>41</v>
      </c>
      <c r="C17" s="7" t="s">
        <v>9</v>
      </c>
      <c r="D17" s="7" t="s">
        <v>10</v>
      </c>
      <c r="E17" s="8" t="str">
        <f>HYPERLINK("mailto:susancarolshaw@gmail.com","susancarolshaw@gmail.com")</f>
        <v>susancarolshaw@gmail.com</v>
      </c>
      <c r="F17" s="9"/>
      <c r="G17" s="1"/>
      <c r="H17" s="1"/>
      <c r="I17" s="1"/>
      <c r="J17" s="1"/>
      <c r="K17" s="1"/>
      <c r="L17" s="1"/>
      <c r="M17" s="1"/>
      <c r="N17" s="1"/>
      <c r="O17" s="1"/>
      <c r="P17" s="1"/>
      <c r="Q17" s="1"/>
      <c r="R17" s="1"/>
      <c r="S17" s="1"/>
      <c r="T17" s="1"/>
      <c r="U17" s="1"/>
      <c r="V17" s="1"/>
      <c r="W17" s="1"/>
      <c r="X17" s="1"/>
      <c r="Y17" s="1"/>
    </row>
    <row r="18" spans="1:25" s="29" customFormat="1" ht="25.5" customHeight="1" x14ac:dyDescent="0.15">
      <c r="A18" s="31" t="s">
        <v>40</v>
      </c>
      <c r="B18" s="32" t="s">
        <v>139</v>
      </c>
      <c r="C18" s="32" t="s">
        <v>140</v>
      </c>
      <c r="D18" s="32" t="s">
        <v>29</v>
      </c>
      <c r="E18" s="8" t="s">
        <v>138</v>
      </c>
      <c r="F18" s="43" t="s">
        <v>141</v>
      </c>
      <c r="G18" s="1"/>
      <c r="H18" s="1"/>
      <c r="I18" s="1"/>
      <c r="J18" s="1"/>
      <c r="K18" s="1"/>
      <c r="L18" s="1"/>
      <c r="M18" s="1"/>
      <c r="N18" s="1"/>
      <c r="O18" s="1"/>
      <c r="P18" s="1"/>
      <c r="Q18" s="1"/>
      <c r="R18" s="1"/>
      <c r="S18" s="1"/>
      <c r="T18" s="1"/>
      <c r="U18" s="1"/>
      <c r="V18" s="1"/>
      <c r="W18" s="1"/>
      <c r="X18" s="1"/>
      <c r="Y18" s="1"/>
    </row>
    <row r="19" spans="1:25" ht="25.5" customHeight="1" x14ac:dyDescent="0.15">
      <c r="A19" s="6" t="s">
        <v>42</v>
      </c>
      <c r="B19" s="7" t="s">
        <v>43</v>
      </c>
      <c r="C19" s="7" t="s">
        <v>44</v>
      </c>
      <c r="D19" s="7" t="s">
        <v>29</v>
      </c>
      <c r="E19" s="8" t="str">
        <f>HYPERLINK("mailto:krubert@comcast.net","krubert@comcast.net")</f>
        <v>krubert@comcast.net</v>
      </c>
      <c r="F19" s="9"/>
      <c r="G19" s="1"/>
      <c r="H19" s="1"/>
      <c r="I19" s="1"/>
      <c r="J19" s="1"/>
      <c r="K19" s="1"/>
      <c r="L19" s="1"/>
      <c r="M19" s="1"/>
      <c r="N19" s="1"/>
      <c r="O19" s="1"/>
      <c r="P19" s="1"/>
      <c r="Q19" s="1"/>
      <c r="R19" s="1"/>
      <c r="S19" s="1"/>
      <c r="T19" s="1"/>
      <c r="U19" s="1"/>
      <c r="V19" s="1"/>
      <c r="W19" s="1"/>
      <c r="X19" s="1"/>
      <c r="Y19" s="1"/>
    </row>
    <row r="20" spans="1:25" ht="25.5" customHeight="1" x14ac:dyDescent="0.15">
      <c r="A20" s="6" t="s">
        <v>45</v>
      </c>
      <c r="B20" s="7" t="s">
        <v>46</v>
      </c>
      <c r="C20" s="7" t="s">
        <v>47</v>
      </c>
      <c r="D20" s="7" t="s">
        <v>48</v>
      </c>
      <c r="E20" s="8" t="str">
        <f>HYPERLINK("mailto:amjalleva@gmail.com","amjalleva@gmail.com")</f>
        <v>amjalleva@gmail.com</v>
      </c>
      <c r="F20" s="9"/>
      <c r="G20" s="1"/>
      <c r="H20" s="1"/>
      <c r="I20" s="1"/>
      <c r="J20" s="1"/>
      <c r="K20" s="1"/>
      <c r="L20" s="1"/>
      <c r="M20" s="1"/>
      <c r="N20" s="1"/>
      <c r="O20" s="1"/>
      <c r="P20" s="1"/>
      <c r="Q20" s="1"/>
      <c r="R20" s="1"/>
      <c r="S20" s="1"/>
      <c r="T20" s="1"/>
      <c r="U20" s="1"/>
      <c r="V20" s="1"/>
      <c r="W20" s="1"/>
      <c r="X20" s="1"/>
      <c r="Y20" s="1"/>
    </row>
    <row r="21" spans="1:25" ht="25.5" customHeight="1" x14ac:dyDescent="0.15">
      <c r="A21" s="6" t="s">
        <v>49</v>
      </c>
      <c r="B21" s="7" t="s">
        <v>50</v>
      </c>
      <c r="C21" s="7" t="s">
        <v>51</v>
      </c>
      <c r="D21" s="7" t="s">
        <v>52</v>
      </c>
      <c r="E21" s="8" t="str">
        <f>HYPERLINK("mailto:pranablue@hotmail.com","pranablue@hotmail.com")</f>
        <v>pranablue@hotmail.com</v>
      </c>
      <c r="F21" s="9"/>
      <c r="G21" s="1"/>
      <c r="H21" s="1"/>
      <c r="I21" s="1"/>
      <c r="J21" s="1"/>
      <c r="K21" s="1"/>
      <c r="L21" s="1"/>
      <c r="M21" s="1"/>
      <c r="N21" s="1"/>
      <c r="O21" s="1"/>
      <c r="P21" s="1"/>
      <c r="Q21" s="1"/>
      <c r="R21" s="1"/>
      <c r="S21" s="1"/>
      <c r="T21" s="1"/>
      <c r="U21" s="1"/>
      <c r="V21" s="1"/>
      <c r="W21" s="1"/>
      <c r="X21" s="1"/>
      <c r="Y21" s="1"/>
    </row>
    <row r="22" spans="1:25" ht="25.5" customHeight="1" x14ac:dyDescent="0.15">
      <c r="A22" s="6" t="s">
        <v>53</v>
      </c>
      <c r="B22" s="7" t="s">
        <v>54</v>
      </c>
      <c r="C22" s="7" t="s">
        <v>55</v>
      </c>
      <c r="D22" s="7" t="s">
        <v>10</v>
      </c>
      <c r="E22" s="8" t="str">
        <f>HYPERLINK("mailto:harpsounds8@gmail.com","harpsounds8@gmail.com")</f>
        <v>harpsounds8@gmail.com</v>
      </c>
      <c r="F22" s="8" t="str">
        <f>HYPERLINK("http://www.harpsounds.com/","www.harpsounds.com")</f>
        <v>www.harpsounds.com</v>
      </c>
      <c r="G22" s="1"/>
      <c r="H22" s="1"/>
      <c r="I22" s="1"/>
      <c r="J22" s="1"/>
      <c r="K22" s="1"/>
      <c r="L22" s="1"/>
      <c r="M22" s="1"/>
      <c r="N22" s="1"/>
      <c r="O22" s="1"/>
      <c r="P22" s="1"/>
      <c r="Q22" s="1"/>
      <c r="R22" s="1"/>
      <c r="S22" s="1"/>
      <c r="T22" s="1"/>
      <c r="U22" s="1"/>
      <c r="V22" s="1"/>
      <c r="W22" s="1"/>
      <c r="X22" s="1"/>
      <c r="Y22" s="1"/>
    </row>
    <row r="23" spans="1:25" ht="25.5" customHeight="1" x14ac:dyDescent="0.15">
      <c r="A23" s="6" t="s">
        <v>56</v>
      </c>
      <c r="B23" s="7" t="s">
        <v>57</v>
      </c>
      <c r="C23" s="7" t="s">
        <v>58</v>
      </c>
      <c r="D23" s="7" t="s">
        <v>59</v>
      </c>
      <c r="E23" s="8" t="str">
        <f>HYPERLINK("mailto:belzoboe@msn.com","belzoboe@msn.com")</f>
        <v>belzoboe@msn.com</v>
      </c>
      <c r="F23" s="8"/>
      <c r="G23" s="1"/>
      <c r="H23" s="1"/>
      <c r="I23" s="1"/>
      <c r="J23" s="1"/>
      <c r="K23" s="1"/>
      <c r="L23" s="1"/>
      <c r="M23" s="1"/>
      <c r="N23" s="1"/>
      <c r="O23" s="1"/>
      <c r="P23" s="1"/>
      <c r="Q23" s="1"/>
      <c r="R23" s="1"/>
      <c r="S23" s="1"/>
      <c r="T23" s="1"/>
      <c r="U23" s="1"/>
      <c r="V23" s="1"/>
      <c r="W23" s="1"/>
      <c r="X23" s="1"/>
      <c r="Y23" s="1"/>
    </row>
    <row r="24" spans="1:25" ht="25.5" customHeight="1" x14ac:dyDescent="0.15">
      <c r="A24" s="6" t="s">
        <v>60</v>
      </c>
      <c r="B24" s="7" t="s">
        <v>61</v>
      </c>
      <c r="C24" s="7" t="s">
        <v>62</v>
      </c>
      <c r="D24" s="7" t="s">
        <v>10</v>
      </c>
      <c r="E24" s="10" t="s">
        <v>63</v>
      </c>
      <c r="F24" s="8" t="str">
        <f>HYPERLINK("http://www.kenvogeldrum.com/","www.kenvogeldrum.com")</f>
        <v>www.kenvogeldrum.com</v>
      </c>
      <c r="G24" s="1"/>
      <c r="H24" s="1"/>
      <c r="I24" s="1"/>
      <c r="J24" s="1"/>
      <c r="K24" s="1"/>
      <c r="L24" s="1"/>
      <c r="M24" s="1"/>
      <c r="N24" s="1"/>
      <c r="O24" s="1"/>
      <c r="P24" s="1"/>
      <c r="Q24" s="1"/>
      <c r="R24" s="1"/>
      <c r="S24" s="1"/>
      <c r="T24" s="1"/>
      <c r="U24" s="1"/>
      <c r="V24" s="1"/>
      <c r="W24" s="1"/>
      <c r="X24" s="1"/>
      <c r="Y24" s="1"/>
    </row>
    <row r="25" spans="1:25" ht="25.5" customHeight="1" x14ac:dyDescent="0.15">
      <c r="A25" s="6" t="s">
        <v>64</v>
      </c>
      <c r="B25" s="7" t="s">
        <v>65</v>
      </c>
      <c r="C25" s="7" t="s">
        <v>66</v>
      </c>
      <c r="D25" s="7" t="s">
        <v>10</v>
      </c>
      <c r="E25" s="8" t="str">
        <f>HYPERLINK("mailto:Musiczone1@aol.com","Musiczone1@aol.com")</f>
        <v>Musiczone1@aol.com</v>
      </c>
      <c r="F25" s="9"/>
      <c r="G25" s="1"/>
      <c r="H25" s="1"/>
      <c r="I25" s="1"/>
      <c r="J25" s="1"/>
      <c r="K25" s="1"/>
      <c r="L25" s="1"/>
      <c r="M25" s="1"/>
      <c r="N25" s="1"/>
      <c r="O25" s="1"/>
      <c r="P25" s="1"/>
      <c r="Q25" s="1"/>
      <c r="R25" s="1"/>
      <c r="S25" s="1"/>
      <c r="T25" s="1"/>
      <c r="U25" s="1"/>
      <c r="V25" s="1"/>
      <c r="W25" s="1"/>
      <c r="X25" s="1"/>
      <c r="Y25" s="1"/>
    </row>
    <row r="26" spans="1:25" ht="25.5" customHeight="1" x14ac:dyDescent="0.15">
      <c r="A26" s="6" t="s">
        <v>67</v>
      </c>
      <c r="B26" s="7" t="s">
        <v>68</v>
      </c>
      <c r="C26" s="7" t="s">
        <v>69</v>
      </c>
      <c r="D26" s="7" t="s">
        <v>59</v>
      </c>
      <c r="E26" s="8" t="str">
        <f>HYPERLINK("mailto:ebcpiano@gmail.com","ebcpiano@gmail.com")</f>
        <v>ebcpiano@gmail.com</v>
      </c>
      <c r="F26" s="9"/>
      <c r="G26" s="1"/>
      <c r="H26" s="1"/>
      <c r="I26" s="1"/>
      <c r="J26" s="1"/>
      <c r="K26" s="1"/>
      <c r="L26" s="1"/>
      <c r="M26" s="1"/>
      <c r="N26" s="1"/>
      <c r="O26" s="1"/>
      <c r="P26" s="1"/>
      <c r="Q26" s="1"/>
      <c r="R26" s="1"/>
      <c r="S26" s="1"/>
      <c r="T26" s="1"/>
      <c r="U26" s="1"/>
      <c r="V26" s="1"/>
      <c r="W26" s="1"/>
      <c r="X26" s="1"/>
      <c r="Y26" s="1"/>
    </row>
    <row r="27" spans="1:25" ht="25.5" customHeight="1" x14ac:dyDescent="0.15">
      <c r="A27" s="6" t="s">
        <v>67</v>
      </c>
      <c r="B27" s="7" t="s">
        <v>70</v>
      </c>
      <c r="C27" s="7" t="s">
        <v>71</v>
      </c>
      <c r="D27" s="7" t="s">
        <v>59</v>
      </c>
      <c r="E27" s="8" t="str">
        <f>HYPERLINK("mailto:clarkchild@aol.com","clarkchild@aol.com")</f>
        <v>clarkchild@aol.com</v>
      </c>
      <c r="F27" s="9"/>
      <c r="G27" s="1"/>
      <c r="H27" s="1"/>
      <c r="I27" s="1"/>
      <c r="J27" s="1"/>
      <c r="K27" s="1"/>
      <c r="L27" s="1"/>
      <c r="M27" s="1"/>
      <c r="N27" s="1"/>
      <c r="O27" s="1"/>
      <c r="P27" s="1"/>
      <c r="Q27" s="1"/>
      <c r="R27" s="1"/>
      <c r="S27" s="1"/>
      <c r="T27" s="1"/>
      <c r="U27" s="1"/>
      <c r="V27" s="1"/>
      <c r="W27" s="1"/>
      <c r="X27" s="1"/>
      <c r="Y27" s="1"/>
    </row>
    <row r="28" spans="1:25" ht="25.5" customHeight="1" x14ac:dyDescent="0.15">
      <c r="A28" s="6" t="s">
        <v>67</v>
      </c>
      <c r="B28" s="11" t="s">
        <v>72</v>
      </c>
      <c r="C28" s="7" t="s">
        <v>73</v>
      </c>
      <c r="D28" s="7" t="s">
        <v>59</v>
      </c>
      <c r="E28" s="9" t="s">
        <v>74</v>
      </c>
      <c r="F28" s="9"/>
      <c r="G28" s="1"/>
      <c r="H28" s="1"/>
      <c r="I28" s="1"/>
      <c r="J28" s="1"/>
      <c r="K28" s="1"/>
      <c r="L28" s="1"/>
      <c r="M28" s="1"/>
      <c r="N28" s="1"/>
      <c r="O28" s="1"/>
      <c r="P28" s="1"/>
      <c r="Q28" s="1"/>
      <c r="R28" s="1"/>
      <c r="S28" s="1"/>
      <c r="T28" s="1"/>
      <c r="U28" s="1"/>
      <c r="V28" s="1"/>
      <c r="W28" s="1"/>
      <c r="X28" s="1"/>
      <c r="Y28" s="1"/>
    </row>
    <row r="29" spans="1:25" ht="25.5" customHeight="1" x14ac:dyDescent="0.15">
      <c r="A29" s="6" t="s">
        <v>75</v>
      </c>
      <c r="B29" s="6" t="s">
        <v>76</v>
      </c>
      <c r="C29" s="7" t="s">
        <v>77</v>
      </c>
      <c r="D29" s="7" t="s">
        <v>14</v>
      </c>
      <c r="E29" s="12" t="str">
        <f>HYPERLINK("mailto:andrew.urbina1@gmail.com","andrew.urbina1@gmail.com")</f>
        <v>andrew.urbina1@gmail.com</v>
      </c>
      <c r="F29" s="9" t="s">
        <v>78</v>
      </c>
      <c r="G29" s="1"/>
      <c r="H29" s="1"/>
      <c r="I29" s="1"/>
      <c r="J29" s="1"/>
      <c r="K29" s="1"/>
      <c r="L29" s="1"/>
      <c r="M29" s="1"/>
      <c r="N29" s="1"/>
      <c r="O29" s="1"/>
      <c r="P29" s="1"/>
      <c r="Q29" s="1"/>
      <c r="R29" s="1"/>
      <c r="S29" s="1"/>
      <c r="T29" s="1"/>
      <c r="U29" s="1"/>
      <c r="V29" s="1"/>
      <c r="W29" s="1"/>
      <c r="X29" s="1"/>
      <c r="Y29" s="1"/>
    </row>
    <row r="30" spans="1:25" ht="25.5" customHeight="1" x14ac:dyDescent="0.15">
      <c r="A30" s="13" t="s">
        <v>79</v>
      </c>
      <c r="B30" s="13" t="s">
        <v>80</v>
      </c>
      <c r="C30" s="14" t="s">
        <v>81</v>
      </c>
      <c r="D30" s="14" t="s">
        <v>10</v>
      </c>
      <c r="E30" s="15" t="s">
        <v>82</v>
      </c>
      <c r="F30" s="9"/>
      <c r="G30" s="1"/>
      <c r="H30" s="1"/>
      <c r="I30" s="1"/>
      <c r="J30" s="1"/>
      <c r="K30" s="1"/>
      <c r="L30" s="1"/>
      <c r="M30" s="1"/>
      <c r="N30" s="1"/>
      <c r="O30" s="1"/>
      <c r="P30" s="1"/>
      <c r="Q30" s="1"/>
      <c r="R30" s="1"/>
      <c r="S30" s="1"/>
      <c r="T30" s="1"/>
      <c r="U30" s="1"/>
      <c r="V30" s="1"/>
      <c r="W30" s="1"/>
      <c r="X30" s="1"/>
      <c r="Y30" s="1"/>
    </row>
    <row r="31" spans="1:25" ht="25.5" customHeight="1" x14ac:dyDescent="0.15">
      <c r="A31" s="6" t="s">
        <v>83</v>
      </c>
      <c r="B31" s="7" t="s">
        <v>84</v>
      </c>
      <c r="C31" s="7" t="s">
        <v>85</v>
      </c>
      <c r="D31" s="7" t="s">
        <v>25</v>
      </c>
      <c r="E31" s="8" t="str">
        <f>HYPERLINK("mailto:jerry.schauer@verizon.net","jerry.schauer@verizon.net")</f>
        <v>jerry.schauer@verizon.net</v>
      </c>
      <c r="F31" s="16"/>
      <c r="G31" s="17"/>
      <c r="H31" s="1"/>
      <c r="I31" s="1"/>
      <c r="J31" s="1"/>
      <c r="K31" s="1"/>
      <c r="L31" s="1"/>
      <c r="M31" s="1"/>
      <c r="N31" s="1"/>
      <c r="O31" s="1"/>
      <c r="P31" s="1"/>
      <c r="Q31" s="1"/>
      <c r="R31" s="1"/>
      <c r="S31" s="1"/>
      <c r="T31" s="1"/>
      <c r="U31" s="1"/>
      <c r="V31" s="1"/>
      <c r="W31" s="1"/>
      <c r="X31" s="1"/>
      <c r="Y31" s="1"/>
    </row>
    <row r="32" spans="1:25" ht="25.5" customHeight="1" x14ac:dyDescent="0.15">
      <c r="A32" s="6" t="s">
        <v>86</v>
      </c>
      <c r="B32" s="7" t="s">
        <v>87</v>
      </c>
      <c r="C32" s="7" t="s">
        <v>88</v>
      </c>
      <c r="D32" s="7" t="s">
        <v>48</v>
      </c>
      <c r="E32" s="8" t="str">
        <f>HYPERLINK("mailto:kertkadyk@verizon.net","kertkadyk@verizon.net")</f>
        <v>kertkadyk@verizon.net</v>
      </c>
      <c r="F32" s="16"/>
      <c r="G32" s="17"/>
      <c r="H32" s="1"/>
      <c r="I32" s="1"/>
      <c r="J32" s="1"/>
      <c r="K32" s="1"/>
      <c r="L32" s="1"/>
      <c r="M32" s="1"/>
      <c r="N32" s="1"/>
      <c r="O32" s="1"/>
      <c r="P32" s="1"/>
      <c r="Q32" s="1"/>
      <c r="R32" s="1"/>
      <c r="S32" s="1"/>
      <c r="T32" s="1"/>
      <c r="U32" s="1"/>
      <c r="V32" s="1"/>
      <c r="W32" s="1"/>
      <c r="X32" s="1"/>
      <c r="Y32" s="1"/>
    </row>
    <row r="33" spans="1:25" ht="25.5" customHeight="1" x14ac:dyDescent="0.15">
      <c r="A33" s="6" t="s">
        <v>89</v>
      </c>
      <c r="B33" s="7" t="s">
        <v>90</v>
      </c>
      <c r="C33" s="7" t="s">
        <v>91</v>
      </c>
      <c r="D33" s="7" t="s">
        <v>92</v>
      </c>
      <c r="E33" s="8" t="str">
        <f>HYPERLINK("mailto:Steph.mostovoy@gmail.com","Steph.mostovoy@gmail.com")</f>
        <v>Steph.mostovoy@gmail.com</v>
      </c>
      <c r="F33" s="9"/>
      <c r="G33" s="18"/>
      <c r="H33" s="18"/>
      <c r="I33" s="18"/>
      <c r="J33" s="18"/>
      <c r="K33" s="18"/>
      <c r="L33" s="18"/>
      <c r="M33" s="18"/>
      <c r="N33" s="18"/>
      <c r="O33" s="18"/>
      <c r="P33" s="18"/>
      <c r="Q33" s="18"/>
      <c r="R33" s="18"/>
      <c r="S33" s="18"/>
      <c r="T33" s="18"/>
      <c r="U33" s="18"/>
      <c r="V33" s="18"/>
      <c r="W33" s="18"/>
      <c r="X33" s="18"/>
      <c r="Y33" s="18"/>
    </row>
    <row r="34" spans="1:25" ht="25.5" customHeight="1" x14ac:dyDescent="0.15">
      <c r="A34" s="6" t="s">
        <v>93</v>
      </c>
      <c r="B34" s="7" t="s">
        <v>94</v>
      </c>
      <c r="C34" s="7" t="s">
        <v>95</v>
      </c>
      <c r="D34" s="7" t="s">
        <v>59</v>
      </c>
      <c r="E34" s="8" t="str">
        <f>HYPERLINK("mailto:betsy@hirschweb.net","betsy@hirschweb.net")</f>
        <v>betsy@hirschweb.net</v>
      </c>
      <c r="F34" s="9"/>
      <c r="G34" s="18"/>
      <c r="H34" s="18"/>
      <c r="I34" s="18"/>
      <c r="J34" s="18"/>
      <c r="K34" s="18"/>
      <c r="L34" s="18"/>
      <c r="M34" s="18"/>
      <c r="N34" s="18"/>
      <c r="O34" s="18"/>
      <c r="P34" s="18"/>
      <c r="Q34" s="18"/>
      <c r="R34" s="18"/>
      <c r="S34" s="18"/>
      <c r="T34" s="18"/>
      <c r="U34" s="18"/>
      <c r="V34" s="18"/>
      <c r="W34" s="18"/>
      <c r="X34" s="18"/>
      <c r="Y34" s="18"/>
    </row>
    <row r="35" spans="1:25" ht="25.5" customHeight="1" x14ac:dyDescent="0.15">
      <c r="A35" s="6" t="s">
        <v>89</v>
      </c>
      <c r="B35" s="7" t="s">
        <v>96</v>
      </c>
      <c r="C35" s="7" t="s">
        <v>97</v>
      </c>
      <c r="D35" s="7" t="s">
        <v>10</v>
      </c>
      <c r="E35" s="8" t="str">
        <f>HYPERLINK("mailto:seaveya@gmail.com","seaveya@gmail.com")</f>
        <v>seaveya@gmail.com</v>
      </c>
      <c r="F35" s="8" t="str">
        <f>HYPERLINK("http://alisaseavey.wordpress.com/","http://alisaseavey.wordpress.com")</f>
        <v>http://alisaseavey.wordpress.com</v>
      </c>
      <c r="G35" s="18"/>
      <c r="H35" s="18"/>
      <c r="I35" s="18"/>
      <c r="J35" s="18"/>
      <c r="K35" s="18"/>
      <c r="L35" s="18"/>
      <c r="M35" s="18"/>
      <c r="N35" s="18"/>
      <c r="O35" s="18"/>
      <c r="P35" s="18"/>
      <c r="Q35" s="18"/>
      <c r="R35" s="18"/>
      <c r="S35" s="18"/>
      <c r="T35" s="18"/>
      <c r="U35" s="18"/>
      <c r="V35" s="18"/>
      <c r="W35" s="18"/>
      <c r="X35" s="18"/>
      <c r="Y35" s="18"/>
    </row>
    <row r="36" spans="1:25" ht="25.5" customHeight="1" x14ac:dyDescent="0.15">
      <c r="A36" s="6" t="s">
        <v>98</v>
      </c>
      <c r="B36" s="7" t="s">
        <v>99</v>
      </c>
      <c r="C36" s="7" t="s">
        <v>100</v>
      </c>
      <c r="D36" s="7" t="s">
        <v>14</v>
      </c>
      <c r="E36" s="8" t="str">
        <f>HYPERLINK("mailto:susan@dashvoice.com","susan@dashvoice.com")</f>
        <v>susan@dashvoice.com</v>
      </c>
      <c r="F36" s="8" t="str">
        <f>HYPERLINK("http://www.dashvoice.com/","www.dashvoice.com")</f>
        <v>www.dashvoice.com</v>
      </c>
      <c r="G36" s="18"/>
      <c r="H36" s="18"/>
      <c r="I36" s="18"/>
      <c r="J36" s="18"/>
      <c r="K36" s="18"/>
      <c r="L36" s="18"/>
      <c r="M36" s="18"/>
      <c r="N36" s="18"/>
      <c r="O36" s="18"/>
      <c r="P36" s="18"/>
      <c r="Q36" s="18"/>
      <c r="R36" s="18"/>
      <c r="S36" s="18"/>
      <c r="T36" s="18"/>
      <c r="U36" s="18"/>
      <c r="V36" s="18"/>
      <c r="W36" s="18"/>
      <c r="X36" s="18"/>
      <c r="Y36" s="18"/>
    </row>
    <row r="37" spans="1:25" ht="25.5" customHeight="1" x14ac:dyDescent="0.15">
      <c r="A37" s="6" t="s">
        <v>101</v>
      </c>
      <c r="B37" s="7" t="s">
        <v>102</v>
      </c>
      <c r="C37" s="7" t="s">
        <v>103</v>
      </c>
      <c r="D37" s="7" t="s">
        <v>48</v>
      </c>
      <c r="E37" s="8" t="str">
        <f>HYPERLINK("mailto:jennie.e.eisenhower@gmail.com","jennie.e.eisenhower@gmail.com")</f>
        <v>jennie.e.eisenhower@gmail.com</v>
      </c>
      <c r="F37" s="8" t="str">
        <f>HYPERLINK("http://www.jennie-eisenhower.com/","www.jennie-eisenhower.com")</f>
        <v>www.jennie-eisenhower.com</v>
      </c>
      <c r="G37" s="18"/>
      <c r="H37" s="18"/>
      <c r="I37" s="18"/>
      <c r="J37" s="18"/>
      <c r="K37" s="18"/>
      <c r="L37" s="18"/>
      <c r="M37" s="18"/>
      <c r="N37" s="18"/>
      <c r="O37" s="18"/>
      <c r="P37" s="18"/>
      <c r="Q37" s="18"/>
      <c r="R37" s="18"/>
      <c r="S37" s="18"/>
      <c r="T37" s="18"/>
      <c r="U37" s="18"/>
      <c r="V37" s="18"/>
      <c r="W37" s="18"/>
      <c r="X37" s="18"/>
      <c r="Y37" s="18"/>
    </row>
    <row r="38" spans="1:25" ht="25.5" customHeight="1" x14ac:dyDescent="0.15">
      <c r="A38" s="6" t="s">
        <v>98</v>
      </c>
      <c r="B38" s="7" t="s">
        <v>104</v>
      </c>
      <c r="C38" s="7" t="s">
        <v>105</v>
      </c>
      <c r="D38" s="7" t="s">
        <v>48</v>
      </c>
      <c r="E38" s="8" t="str">
        <f>HYPERLINK("mailto:kantakate@aol.com","kantakate@aol.com")</f>
        <v>kantakate@aol.com</v>
      </c>
      <c r="F38" s="8" t="str">
        <f>HYPERLINK("http://www.katherinemallonday.com/","www.katherinemallonday.com")</f>
        <v>www.katherinemallonday.com</v>
      </c>
      <c r="G38" s="18"/>
      <c r="H38" s="18"/>
      <c r="I38" s="18"/>
      <c r="J38" s="18"/>
      <c r="K38" s="18"/>
      <c r="L38" s="18"/>
      <c r="M38" s="18"/>
      <c r="N38" s="18"/>
      <c r="O38" s="18"/>
      <c r="P38" s="18"/>
      <c r="Q38" s="18"/>
      <c r="R38" s="18"/>
      <c r="S38" s="18"/>
      <c r="T38" s="18"/>
      <c r="U38" s="18"/>
      <c r="V38" s="18"/>
      <c r="W38" s="18"/>
      <c r="X38" s="18"/>
      <c r="Y38" s="18"/>
    </row>
    <row r="39" spans="1:25" ht="25.5" customHeight="1" x14ac:dyDescent="0.15">
      <c r="A39" s="6" t="s">
        <v>98</v>
      </c>
      <c r="B39" s="7" t="s">
        <v>106</v>
      </c>
      <c r="C39" s="7" t="s">
        <v>107</v>
      </c>
      <c r="D39" s="7" t="s">
        <v>29</v>
      </c>
      <c r="E39" s="8" t="str">
        <f>HYPERLINK("mailto:kimrussl@verizon.net","kimrussl@verizon.net")</f>
        <v>kimrussl@verizon.net</v>
      </c>
      <c r="F39" s="9"/>
      <c r="G39" s="18"/>
      <c r="H39" s="18"/>
      <c r="I39" s="18"/>
      <c r="J39" s="18"/>
      <c r="K39" s="18"/>
      <c r="L39" s="18"/>
      <c r="M39" s="18"/>
      <c r="N39" s="18"/>
      <c r="O39" s="18"/>
      <c r="P39" s="18"/>
      <c r="Q39" s="18"/>
      <c r="R39" s="18"/>
      <c r="S39" s="18"/>
      <c r="T39" s="18"/>
      <c r="U39" s="18"/>
      <c r="V39" s="18"/>
      <c r="W39" s="18"/>
      <c r="X39" s="18"/>
      <c r="Y39" s="18"/>
    </row>
    <row r="40" spans="1:25" ht="25.5" customHeight="1" x14ac:dyDescent="0.15">
      <c r="A40" s="6" t="s">
        <v>108</v>
      </c>
      <c r="B40" s="7" t="s">
        <v>109</v>
      </c>
      <c r="C40" s="7" t="s">
        <v>110</v>
      </c>
      <c r="D40" s="7" t="s">
        <v>10</v>
      </c>
      <c r="E40" s="8" t="str">
        <f>HYPERLINK("mailto:msarakatsannis@gmail.com","msarakatsannis@gmail.com")</f>
        <v>msarakatsannis@gmail.com</v>
      </c>
      <c r="F40" s="9"/>
      <c r="G40" s="18"/>
      <c r="H40" s="18"/>
      <c r="I40" s="18"/>
      <c r="J40" s="18"/>
      <c r="K40" s="18"/>
      <c r="L40" s="18"/>
      <c r="M40" s="18"/>
      <c r="N40" s="18"/>
      <c r="O40" s="18"/>
      <c r="P40" s="18"/>
      <c r="Q40" s="18"/>
      <c r="R40" s="18"/>
      <c r="S40" s="18"/>
      <c r="T40" s="18"/>
      <c r="U40" s="18"/>
      <c r="V40" s="18"/>
      <c r="W40" s="18"/>
      <c r="X40" s="18"/>
      <c r="Y40" s="18"/>
    </row>
    <row r="41" spans="1:25" ht="27.75" customHeight="1" x14ac:dyDescent="0.15">
      <c r="A41" s="35" t="s">
        <v>111</v>
      </c>
      <c r="B41" s="36"/>
      <c r="C41" s="36"/>
      <c r="D41" s="36"/>
      <c r="E41" s="36"/>
      <c r="F41" s="19"/>
      <c r="G41" s="1"/>
      <c r="H41" s="1"/>
      <c r="I41" s="1"/>
      <c r="J41" s="1"/>
      <c r="K41" s="1"/>
      <c r="L41" s="1"/>
      <c r="M41" s="1"/>
      <c r="N41" s="1"/>
      <c r="O41" s="1"/>
      <c r="P41" s="1"/>
      <c r="Q41" s="1"/>
      <c r="R41" s="1"/>
      <c r="S41" s="1"/>
      <c r="T41" s="1"/>
      <c r="U41" s="1"/>
      <c r="V41" s="1"/>
      <c r="W41" s="1"/>
      <c r="X41" s="1"/>
      <c r="Y41" s="1"/>
    </row>
    <row r="42" spans="1:25" ht="27.75" customHeight="1" x14ac:dyDescent="0.15">
      <c r="A42" s="5" t="s">
        <v>2</v>
      </c>
      <c r="B42" s="5" t="s">
        <v>3</v>
      </c>
      <c r="C42" s="20" t="s">
        <v>4</v>
      </c>
      <c r="D42" s="33" t="s">
        <v>112</v>
      </c>
      <c r="E42" s="34"/>
      <c r="F42" s="21" t="s">
        <v>6</v>
      </c>
      <c r="G42" s="1"/>
      <c r="H42" s="1"/>
      <c r="I42" s="1"/>
      <c r="J42" s="1"/>
      <c r="K42" s="1"/>
      <c r="L42" s="1"/>
      <c r="M42" s="1"/>
      <c r="N42" s="1"/>
      <c r="O42" s="1"/>
      <c r="P42" s="1"/>
      <c r="Q42" s="1"/>
      <c r="R42" s="1"/>
      <c r="S42" s="1"/>
      <c r="T42" s="1"/>
      <c r="U42" s="1"/>
      <c r="V42" s="1"/>
      <c r="W42" s="1"/>
      <c r="X42" s="1"/>
      <c r="Y42" s="1"/>
    </row>
    <row r="43" spans="1:25" ht="25.5" customHeight="1" x14ac:dyDescent="0.15">
      <c r="A43" s="22" t="s">
        <v>113</v>
      </c>
      <c r="B43" s="22" t="s">
        <v>114</v>
      </c>
      <c r="C43" s="23" t="s">
        <v>29</v>
      </c>
      <c r="D43" s="42" t="s">
        <v>115</v>
      </c>
      <c r="E43" s="34"/>
      <c r="F43" s="24" t="str">
        <f>HYPERLINK("http://www.beamsmusic.com/","www.beamsmusic.com")</f>
        <v>www.beamsmusic.com</v>
      </c>
      <c r="G43" s="1"/>
      <c r="H43" s="1"/>
      <c r="I43" s="1"/>
      <c r="J43" s="1"/>
      <c r="K43" s="1"/>
      <c r="L43" s="1"/>
      <c r="M43" s="1"/>
      <c r="N43" s="1"/>
      <c r="O43" s="1"/>
      <c r="P43" s="1"/>
      <c r="Q43" s="1"/>
      <c r="R43" s="1"/>
      <c r="S43" s="1"/>
      <c r="T43" s="1"/>
      <c r="U43" s="1"/>
      <c r="V43" s="1"/>
      <c r="W43" s="1"/>
      <c r="X43" s="1"/>
      <c r="Y43" s="1"/>
    </row>
    <row r="44" spans="1:25" ht="25.5" customHeight="1" x14ac:dyDescent="0.15">
      <c r="A44" s="7" t="s">
        <v>116</v>
      </c>
      <c r="B44" s="7" t="s">
        <v>117</v>
      </c>
      <c r="C44" s="25" t="s">
        <v>59</v>
      </c>
      <c r="D44" s="42" t="s">
        <v>118</v>
      </c>
      <c r="E44" s="34"/>
      <c r="F44" s="24" t="str">
        <f>HYPERLINK("http://www.mainline.schoolofrock.com/","www.mainline.schoolofrock.com")</f>
        <v>www.mainline.schoolofrock.com</v>
      </c>
      <c r="G44" s="1"/>
      <c r="H44" s="1"/>
      <c r="I44" s="1"/>
      <c r="J44" s="1"/>
      <c r="K44" s="1"/>
      <c r="L44" s="1"/>
      <c r="M44" s="1"/>
      <c r="N44" s="1"/>
      <c r="O44" s="1"/>
      <c r="P44" s="1"/>
      <c r="Q44" s="1"/>
      <c r="R44" s="1"/>
      <c r="S44" s="1"/>
      <c r="T44" s="1"/>
      <c r="U44" s="1"/>
      <c r="V44" s="1"/>
      <c r="W44" s="1"/>
      <c r="X44" s="1"/>
      <c r="Y44" s="1"/>
    </row>
    <row r="45" spans="1:25" ht="25.5" customHeight="1" x14ac:dyDescent="0.15">
      <c r="A45" s="7" t="s">
        <v>119</v>
      </c>
      <c r="B45" s="7" t="s">
        <v>120</v>
      </c>
      <c r="C45" s="25" t="s">
        <v>59</v>
      </c>
      <c r="D45" s="42" t="s">
        <v>121</v>
      </c>
      <c r="E45" s="34"/>
      <c r="F45" s="24" t="str">
        <f>HYPERLINK("http://www.mobilemusicphilly.com/","www.mobilemusicphilly.com")</f>
        <v>www.mobilemusicphilly.com</v>
      </c>
      <c r="G45" s="1"/>
      <c r="H45" s="1"/>
      <c r="I45" s="1"/>
      <c r="J45" s="1"/>
      <c r="K45" s="1"/>
      <c r="L45" s="1"/>
      <c r="M45" s="1"/>
      <c r="N45" s="1"/>
      <c r="O45" s="1"/>
      <c r="P45" s="1"/>
      <c r="Q45" s="1"/>
      <c r="R45" s="1"/>
      <c r="S45" s="1"/>
      <c r="T45" s="1"/>
      <c r="U45" s="1"/>
      <c r="V45" s="1"/>
      <c r="W45" s="1"/>
      <c r="X45" s="1"/>
      <c r="Y45" s="1"/>
    </row>
    <row r="46" spans="1:25" ht="25.5" customHeight="1" x14ac:dyDescent="0.15">
      <c r="A46" s="7" t="s">
        <v>122</v>
      </c>
      <c r="B46" s="7" t="s">
        <v>123</v>
      </c>
      <c r="C46" s="25" t="s">
        <v>10</v>
      </c>
      <c r="D46" s="42" t="s">
        <v>124</v>
      </c>
      <c r="E46" s="34"/>
      <c r="F46" s="24" t="str">
        <f>HYPERLINK("http://www.musicarts.com/wayne-pa","www.musicarts.com/wayne-pa")</f>
        <v>www.musicarts.com/wayne-pa</v>
      </c>
      <c r="G46" s="1"/>
      <c r="H46" s="1"/>
      <c r="I46" s="1"/>
      <c r="J46" s="1"/>
      <c r="K46" s="1"/>
      <c r="L46" s="1"/>
      <c r="M46" s="1"/>
      <c r="N46" s="1"/>
      <c r="O46" s="1"/>
      <c r="P46" s="1"/>
      <c r="Q46" s="1"/>
      <c r="R46" s="1"/>
      <c r="S46" s="1"/>
      <c r="T46" s="1"/>
      <c r="U46" s="1"/>
      <c r="V46" s="1"/>
      <c r="W46" s="1"/>
      <c r="X46" s="1"/>
      <c r="Y46" s="1"/>
    </row>
    <row r="47" spans="1:25" ht="25.5" customHeight="1" x14ac:dyDescent="0.15">
      <c r="A47" s="7" t="s">
        <v>125</v>
      </c>
      <c r="B47" s="7" t="s">
        <v>126</v>
      </c>
      <c r="C47" s="25" t="s">
        <v>127</v>
      </c>
      <c r="D47" s="42" t="s">
        <v>128</v>
      </c>
      <c r="E47" s="34"/>
      <c r="F47" s="24" t="s">
        <v>129</v>
      </c>
      <c r="G47" s="1"/>
      <c r="H47" s="1"/>
      <c r="I47" s="1"/>
      <c r="J47" s="1"/>
      <c r="K47" s="1"/>
      <c r="L47" s="1"/>
      <c r="M47" s="1"/>
      <c r="N47" s="1"/>
      <c r="O47" s="1"/>
      <c r="P47" s="1"/>
      <c r="Q47" s="1"/>
      <c r="R47" s="1"/>
      <c r="S47" s="1"/>
      <c r="T47" s="1"/>
      <c r="U47" s="1"/>
      <c r="V47" s="1"/>
      <c r="W47" s="1"/>
      <c r="X47" s="1"/>
      <c r="Y47" s="1"/>
    </row>
    <row r="48" spans="1:25" ht="25.5" customHeight="1" x14ac:dyDescent="0.15">
      <c r="A48" s="7" t="s">
        <v>130</v>
      </c>
      <c r="B48" s="7" t="s">
        <v>131</v>
      </c>
      <c r="C48" s="25" t="s">
        <v>59</v>
      </c>
      <c r="D48" s="42" t="s">
        <v>132</v>
      </c>
      <c r="E48" s="34"/>
      <c r="F48" s="24" t="str">
        <f>HYPERLINK("http://www.themusicworkshop.org/","www.themusicworkshop.org")</f>
        <v>www.themusicworkshop.org</v>
      </c>
      <c r="G48" s="1"/>
      <c r="H48" s="1"/>
      <c r="I48" s="1"/>
      <c r="J48" s="1"/>
      <c r="K48" s="1"/>
      <c r="L48" s="1"/>
      <c r="M48" s="1"/>
      <c r="N48" s="1"/>
      <c r="O48" s="1"/>
      <c r="P48" s="1"/>
      <c r="Q48" s="1"/>
      <c r="R48" s="1"/>
      <c r="S48" s="1"/>
      <c r="T48" s="1"/>
      <c r="U48" s="1"/>
      <c r="V48" s="1"/>
      <c r="W48" s="1"/>
      <c r="X48" s="1"/>
      <c r="Y48" s="1"/>
    </row>
    <row r="49" spans="1:25" ht="25.5" customHeight="1" x14ac:dyDescent="0.15">
      <c r="A49" s="7" t="s">
        <v>133</v>
      </c>
      <c r="B49" s="7" t="s">
        <v>134</v>
      </c>
      <c r="C49" s="7" t="s">
        <v>10</v>
      </c>
      <c r="D49" s="26" t="s">
        <v>135</v>
      </c>
      <c r="E49" s="27"/>
      <c r="F49" s="28" t="str">
        <f>HYPERLINK("http://www.wayneart.org/","www.wayneart.org")</f>
        <v>www.wayneart.org</v>
      </c>
      <c r="G49" s="1"/>
      <c r="H49" s="1"/>
      <c r="I49" s="1"/>
      <c r="J49" s="1"/>
      <c r="K49" s="1"/>
      <c r="L49" s="1"/>
      <c r="M49" s="1"/>
      <c r="N49" s="1"/>
      <c r="O49" s="1"/>
      <c r="P49" s="1"/>
      <c r="Q49" s="1"/>
      <c r="R49" s="1"/>
      <c r="S49" s="1"/>
      <c r="T49" s="1"/>
      <c r="U49" s="1"/>
      <c r="V49" s="1"/>
      <c r="W49" s="1"/>
      <c r="X49" s="1"/>
      <c r="Y49" s="1"/>
    </row>
    <row r="50" spans="1:25"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75" customHeight="1"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2.75" customHeight="1"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sheetData>
  <autoFilter ref="A6:Y49" xr:uid="{00000000-0001-0000-0000-000000000000}"/>
  <mergeCells count="9">
    <mergeCell ref="D42:E42"/>
    <mergeCell ref="A41:E41"/>
    <mergeCell ref="A1:F4"/>
    <mergeCell ref="D43:E43"/>
    <mergeCell ref="D48:E48"/>
    <mergeCell ref="D44:E44"/>
    <mergeCell ref="D45:E45"/>
    <mergeCell ref="D46:E46"/>
    <mergeCell ref="D47:E47"/>
  </mergeCells>
  <hyperlinks>
    <hyperlink ref="F18" r:id="rId1" xr:uid="{7754A2BA-81CE-5940-B407-A090B6F93E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baseColWidth="10" defaultColWidth="14.5" defaultRowHeight="15" customHeight="1" x14ac:dyDescent="0.15"/>
  <cols>
    <col min="1" max="1" width="19.33203125" customWidth="1"/>
    <col min="2" max="2" width="18.5" customWidth="1"/>
    <col min="3" max="3" width="16.6640625" customWidth="1"/>
    <col min="4" max="4" width="17.33203125" customWidth="1"/>
    <col min="5" max="9" width="16.6640625" customWidth="1"/>
    <col min="10" max="10" width="8.83203125" customWidth="1"/>
    <col min="11" max="26" width="10" customWidth="1"/>
  </cols>
  <sheetData>
    <row r="1" spans="1:26" ht="1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15">
      <c r="A2" s="1"/>
      <c r="B2" s="1"/>
      <c r="C2" s="1"/>
      <c r="D2" s="1"/>
      <c r="E2" s="1"/>
      <c r="F2" s="1"/>
      <c r="G2" s="1"/>
      <c r="H2" s="1"/>
      <c r="I2" s="1"/>
      <c r="J2" s="1"/>
      <c r="K2" s="1"/>
      <c r="L2" s="1"/>
      <c r="M2" s="1"/>
      <c r="N2" s="1"/>
      <c r="O2" s="1"/>
      <c r="P2" s="1"/>
      <c r="Q2" s="1"/>
      <c r="R2" s="1"/>
      <c r="S2" s="1"/>
      <c r="T2" s="1"/>
      <c r="U2" s="1"/>
      <c r="V2" s="1"/>
      <c r="W2" s="1"/>
      <c r="X2" s="1"/>
      <c r="Y2" s="1"/>
      <c r="Z2" s="1"/>
    </row>
    <row r="3" spans="1:26" ht="1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15">
      <c r="A4" s="1"/>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15">
      <c r="A5" s="1"/>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5" customHeight="1" x14ac:dyDescent="0.15">
      <c r="A7" s="1"/>
      <c r="B7" s="1"/>
      <c r="C7" s="1"/>
      <c r="D7" s="1"/>
      <c r="E7" s="1"/>
      <c r="F7" s="1"/>
      <c r="G7" s="1"/>
      <c r="H7" s="1"/>
      <c r="I7" s="1"/>
      <c r="J7" s="1"/>
      <c r="K7" s="1"/>
      <c r="L7" s="1"/>
      <c r="M7" s="1"/>
      <c r="N7" s="1"/>
      <c r="O7" s="1"/>
      <c r="P7" s="1"/>
      <c r="Q7" s="1"/>
      <c r="R7" s="1"/>
      <c r="S7" s="1"/>
      <c r="T7" s="1"/>
      <c r="U7" s="1"/>
      <c r="V7" s="1"/>
      <c r="W7" s="1"/>
      <c r="X7" s="1"/>
      <c r="Y7" s="1"/>
      <c r="Z7" s="1"/>
    </row>
    <row r="8" spans="1:26" ht="1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baseColWidth="10" defaultColWidth="14.5" defaultRowHeight="15" customHeight="1" x14ac:dyDescent="0.15"/>
  <cols>
    <col min="1" max="10" width="8.83203125" customWidth="1"/>
    <col min="11" max="26" width="10" customWidth="1"/>
  </cols>
  <sheetData>
    <row r="1" spans="1:26" ht="12.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1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1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1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Bonnie Motel</cp:lastModifiedBy>
  <dcterms:created xsi:type="dcterms:W3CDTF">2017-09-18T14:09:19Z</dcterms:created>
  <dcterms:modified xsi:type="dcterms:W3CDTF">2022-10-02T17:00:47Z</dcterms:modified>
</cp:coreProperties>
</file>